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12495" activeTab="0"/>
  </bookViews>
  <sheets>
    <sheet name="ベンチプレス" sheetId="1" r:id="rId1"/>
    <sheet name="RM換算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<sst xmlns="http://schemas.openxmlformats.org/spreadsheetml/2006/main" count="34" uniqueCount="30">
  <si>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重量</t>
  </si>
  <si>
    <t>回数</t>
  </si>
  <si>
    <t>体重</t>
  </si>
  <si>
    <t>中断</t>
  </si>
  <si>
    <t>減量</t>
  </si>
  <si>
    <t>総重量</t>
  </si>
  <si>
    <t>1回（RM）</t>
  </si>
  <si>
    <t>2回（RM）</t>
  </si>
  <si>
    <t>3回（RM）</t>
  </si>
  <si>
    <t>4回（RM）</t>
  </si>
  <si>
    <t>5回（RM）</t>
  </si>
  <si>
    <t>6回（RM）</t>
  </si>
  <si>
    <t>7回（RM）</t>
  </si>
  <si>
    <t>8回（RM）</t>
  </si>
  <si>
    <t>9回（RM）</t>
  </si>
  <si>
    <t>10回（RM）</t>
  </si>
  <si>
    <t>12回（RM）</t>
  </si>
  <si>
    <t>①１ＲＭ</t>
  </si>
  <si>
    <t>総重量</t>
  </si>
  <si>
    <t>重量</t>
  </si>
  <si>
    <t>回数</t>
  </si>
  <si>
    <t>②１ＲＭ</t>
  </si>
  <si>
    <t>③１ＲＭ</t>
  </si>
  <si>
    <t>①②③総重量</t>
  </si>
  <si>
    <t>BBP</t>
  </si>
  <si>
    <t>　　　？</t>
  </si>
  <si>
    <t>基準～</t>
  </si>
  <si>
    <t>前回～</t>
  </si>
  <si>
    <t>１ＲＭ比</t>
  </si>
  <si>
    <t>最初～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</si>
</sst>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瀀"/>
    <numFmt numFmtId="184" formatCode="0;_䠀"/>
    <numFmt numFmtId="185" formatCode="0.0;_䠀"/>
    <numFmt numFmtId="186" formatCode="0.000_ "/>
    <numFmt numFmtId="187" formatCode="0.0000_ "/>
    <numFmt numFmtId="188" formatCode="0;&quot;▲ &quot;0"/>
    <numFmt numFmtId="189" formatCode="0.0;&quot;▲ &quot;0.0"/>
    <numFmt numFmtId="190" formatCode="0.00;&quot;▲ &quot;0.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MS PGothic"/>
      <family val="3"/>
    </font>
    <font>
      <sz val="7.5"/>
      <color indexed="9"/>
      <name val="MS PGothic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57"/>
      <name val="ＭＳ Ｐゴシック"/>
      <family val="3"/>
    </font>
    <font>
      <sz val="11"/>
      <color indexed="61"/>
      <name val="ＭＳ Ｐゴシック"/>
      <family val="3"/>
    </font>
    <font>
      <sz val="11"/>
      <color indexed="10"/>
      <name val="MS PGothic"/>
      <family val="3"/>
    </font>
    <font>
      <sz val="11"/>
      <color indexed="40"/>
      <name val="ＭＳ Ｐゴシック"/>
      <family val="3"/>
    </font>
    <font>
      <sz val="11"/>
      <color indexed="46"/>
      <name val="ＭＳ Ｐゴシック"/>
      <family val="3"/>
    </font>
    <font>
      <sz val="7.5"/>
      <color indexed="10"/>
      <name val="MS P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medium"/>
      <right style="mediumDashed"/>
      <top style="medium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indexed="48"/>
      </bottom>
    </border>
    <border>
      <left>
        <color indexed="63"/>
      </left>
      <right style="mediumDashed"/>
      <top>
        <color indexed="63"/>
      </top>
      <bottom style="hair">
        <color indexed="48"/>
      </bottom>
    </border>
    <border>
      <left>
        <color indexed="63"/>
      </left>
      <right style="dashed"/>
      <top>
        <color indexed="63"/>
      </top>
      <bottom style="hair">
        <color indexed="48"/>
      </bottom>
    </border>
    <border>
      <left style="dashed"/>
      <right style="dashed"/>
      <top>
        <color indexed="63"/>
      </top>
      <bottom style="hair">
        <color indexed="48"/>
      </bottom>
    </border>
    <border>
      <left style="dashed"/>
      <right style="medium"/>
      <top>
        <color indexed="63"/>
      </top>
      <bottom style="hair">
        <color indexed="48"/>
      </bottom>
    </border>
    <border>
      <left style="medium"/>
      <right style="mediumDashed"/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medium"/>
      <right style="medium"/>
      <top>
        <color indexed="63"/>
      </top>
      <bottom style="hair">
        <color indexed="48"/>
      </bottom>
    </border>
    <border>
      <left>
        <color indexed="63"/>
      </left>
      <right style="medium"/>
      <top style="hair">
        <color indexed="48"/>
      </top>
      <bottom style="hair">
        <color indexed="48"/>
      </bottom>
    </border>
    <border>
      <left>
        <color indexed="63"/>
      </left>
      <right style="mediumDashed"/>
      <top style="hair">
        <color indexed="48"/>
      </top>
      <bottom style="hair">
        <color indexed="48"/>
      </bottom>
    </border>
    <border>
      <left>
        <color indexed="63"/>
      </left>
      <right style="dashed"/>
      <top style="hair">
        <color indexed="48"/>
      </top>
      <bottom style="hair">
        <color indexed="48"/>
      </bottom>
    </border>
    <border>
      <left style="dashed"/>
      <right style="dashed"/>
      <top style="hair">
        <color indexed="48"/>
      </top>
      <bottom style="hair">
        <color indexed="48"/>
      </bottom>
    </border>
    <border>
      <left style="dashed"/>
      <right style="medium"/>
      <top style="hair">
        <color indexed="48"/>
      </top>
      <bottom style="hair">
        <color indexed="48"/>
      </bottom>
    </border>
    <border>
      <left style="medium"/>
      <right style="mediumDashed"/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 style="medium"/>
      <right style="medium"/>
      <top style="hair">
        <color indexed="48"/>
      </top>
      <bottom style="hair">
        <color indexed="48"/>
      </bottom>
    </border>
    <border>
      <left style="medium"/>
      <right style="mediumDash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Dashed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Dashed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12"/>
      </bottom>
    </border>
    <border>
      <left style="medium">
        <color indexed="8"/>
      </left>
      <right style="medium"/>
      <top>
        <color indexed="63"/>
      </top>
      <bottom style="hair">
        <color indexed="12"/>
      </bottom>
    </border>
    <border>
      <left style="medium"/>
      <right style="mediumDashed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medium">
        <color indexed="8"/>
      </right>
      <top style="hair">
        <color indexed="12"/>
      </top>
      <bottom style="hair">
        <color indexed="12"/>
      </bottom>
    </border>
    <border>
      <left style="medium">
        <color indexed="8"/>
      </left>
      <right style="medium"/>
      <top style="hair">
        <color indexed="12"/>
      </top>
      <bottom style="hair">
        <color indexed="12"/>
      </bottom>
    </border>
    <border>
      <left>
        <color indexed="63"/>
      </left>
      <right style="medium"/>
      <top style="hair">
        <color indexed="48"/>
      </top>
      <bottom>
        <color indexed="63"/>
      </bottom>
    </border>
    <border>
      <left style="medium"/>
      <right style="medium"/>
      <top style="hair">
        <color indexed="48"/>
      </top>
      <bottom>
        <color indexed="63"/>
      </bottom>
    </border>
    <border>
      <left>
        <color indexed="63"/>
      </left>
      <right style="mediumDashed">
        <color indexed="8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Dash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56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178" fontId="0" fillId="0" borderId="2" xfId="0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56" fontId="0" fillId="4" borderId="2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176" fontId="0" fillId="4" borderId="4" xfId="0" applyNumberForma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78" fontId="0" fillId="4" borderId="7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78" fontId="0" fillId="4" borderId="3" xfId="0" applyNumberFormat="1" applyFill="1" applyBorder="1" applyAlignment="1">
      <alignment vertical="center"/>
    </xf>
    <xf numFmtId="178" fontId="0" fillId="4" borderId="2" xfId="0" applyNumberForma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76" fontId="4" fillId="4" borderId="13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85" fontId="4" fillId="4" borderId="14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4" fillId="4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56" fontId="0" fillId="4" borderId="16" xfId="0" applyNumberForma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76" fontId="4" fillId="4" borderId="17" xfId="0" applyNumberFormat="1" applyFont="1" applyFill="1" applyBorder="1" applyAlignment="1">
      <alignment vertical="center"/>
    </xf>
    <xf numFmtId="176" fontId="0" fillId="4" borderId="18" xfId="0" applyNumberForma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178" fontId="0" fillId="4" borderId="20" xfId="0" applyNumberFormat="1" applyFill="1" applyBorder="1" applyAlignment="1">
      <alignment vertical="center"/>
    </xf>
    <xf numFmtId="185" fontId="4" fillId="4" borderId="21" xfId="0" applyNumberFormat="1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178" fontId="0" fillId="4" borderId="23" xfId="0" applyNumberFormat="1" applyFill="1" applyBorder="1" applyAlignment="1">
      <alignment vertical="center"/>
    </xf>
    <xf numFmtId="177" fontId="4" fillId="4" borderId="23" xfId="0" applyNumberFormat="1" applyFont="1" applyFill="1" applyBorder="1" applyAlignment="1">
      <alignment vertical="center"/>
    </xf>
    <xf numFmtId="178" fontId="0" fillId="4" borderId="16" xfId="0" applyNumberForma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85" fontId="4" fillId="0" borderId="2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85" fontId="4" fillId="0" borderId="29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56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8" fontId="0" fillId="0" borderId="20" xfId="0" applyNumberFormat="1" applyBorder="1" applyAlignment="1">
      <alignment vertical="center"/>
    </xf>
    <xf numFmtId="185" fontId="4" fillId="0" borderId="2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8" fontId="0" fillId="0" borderId="16" xfId="0" applyNumberFormat="1" applyBorder="1" applyAlignment="1">
      <alignment vertical="center"/>
    </xf>
    <xf numFmtId="185" fontId="4" fillId="0" borderId="21" xfId="0" applyNumberFormat="1" applyFon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56" fontId="0" fillId="5" borderId="2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76" fontId="4" fillId="5" borderId="13" xfId="0" applyNumberFormat="1" applyFont="1" applyFill="1" applyBorder="1" applyAlignment="1">
      <alignment vertical="center"/>
    </xf>
    <xf numFmtId="176" fontId="0" fillId="5" borderId="4" xfId="0" applyNumberForma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178" fontId="0" fillId="5" borderId="7" xfId="0" applyNumberFormat="1" applyFill="1" applyBorder="1" applyAlignment="1">
      <alignment vertical="center"/>
    </xf>
    <xf numFmtId="185" fontId="4" fillId="5" borderId="14" xfId="0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78" fontId="0" fillId="5" borderId="2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178" fontId="0" fillId="5" borderId="3" xfId="0" applyNumberFormat="1" applyFill="1" applyBorder="1" applyAlignment="1">
      <alignment vertical="center"/>
    </xf>
    <xf numFmtId="177" fontId="4" fillId="5" borderId="3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8" fontId="0" fillId="0" borderId="28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89" fontId="0" fillId="4" borderId="34" xfId="0" applyNumberFormat="1" applyFill="1" applyBorder="1" applyAlignment="1">
      <alignment vertical="center"/>
    </xf>
    <xf numFmtId="189" fontId="0" fillId="0" borderId="34" xfId="0" applyNumberFormat="1" applyBorder="1" applyAlignment="1">
      <alignment vertical="center"/>
    </xf>
    <xf numFmtId="189" fontId="0" fillId="5" borderId="34" xfId="0" applyNumberFormat="1" applyFill="1" applyBorder="1" applyAlignment="1">
      <alignment vertical="center"/>
    </xf>
    <xf numFmtId="189" fontId="0" fillId="0" borderId="34" xfId="0" applyNumberFormat="1" applyFill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4" borderId="35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89" fontId="0" fillId="4" borderId="35" xfId="0" applyNumberFormat="1" applyFill="1" applyBorder="1" applyAlignment="1">
      <alignment vertical="center"/>
    </xf>
    <xf numFmtId="189" fontId="0" fillId="0" borderId="35" xfId="0" applyNumberFormat="1" applyFill="1" applyBorder="1" applyAlignment="1">
      <alignment vertical="center"/>
    </xf>
    <xf numFmtId="56" fontId="0" fillId="6" borderId="2" xfId="0" applyNumberForma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76" fontId="4" fillId="6" borderId="13" xfId="0" applyNumberFormat="1" applyFont="1" applyFill="1" applyBorder="1" applyAlignment="1">
      <alignment vertical="center"/>
    </xf>
    <xf numFmtId="176" fontId="0" fillId="6" borderId="4" xfId="0" applyNumberForma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178" fontId="0" fillId="6" borderId="7" xfId="0" applyNumberFormat="1" applyFill="1" applyBorder="1" applyAlignment="1">
      <alignment vertical="center"/>
    </xf>
    <xf numFmtId="185" fontId="4" fillId="6" borderId="14" xfId="0" applyNumberFormat="1" applyFont="1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0" xfId="0" applyFill="1" applyAlignment="1">
      <alignment vertical="center"/>
    </xf>
    <xf numFmtId="178" fontId="0" fillId="6" borderId="3" xfId="0" applyNumberFormat="1" applyFill="1" applyBorder="1" applyAlignment="1">
      <alignment vertical="center"/>
    </xf>
    <xf numFmtId="177" fontId="4" fillId="6" borderId="3" xfId="0" applyNumberFormat="1" applyFont="1" applyFill="1" applyBorder="1" applyAlignment="1">
      <alignment vertical="center"/>
    </xf>
    <xf numFmtId="189" fontId="0" fillId="6" borderId="34" xfId="0" applyNumberFormat="1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5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6" fontId="0" fillId="5" borderId="35" xfId="0" applyNumberForma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76" fontId="0" fillId="6" borderId="38" xfId="0" applyNumberFormat="1" applyFill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4" borderId="38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5" borderId="38" xfId="0" applyNumberFormat="1" applyFill="1" applyBorder="1" applyAlignment="1">
      <alignment vertical="center"/>
    </xf>
    <xf numFmtId="189" fontId="0" fillId="4" borderId="39" xfId="0" applyNumberFormat="1" applyFill="1" applyBorder="1" applyAlignment="1">
      <alignment vertical="center"/>
    </xf>
    <xf numFmtId="176" fontId="0" fillId="4" borderId="40" xfId="0" applyNumberFormat="1" applyFill="1" applyBorder="1" applyAlignment="1">
      <alignment vertical="center"/>
    </xf>
    <xf numFmtId="176" fontId="0" fillId="4" borderId="41" xfId="0" applyNumberFormat="1" applyFill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76" fontId="0" fillId="0" borderId="43" xfId="0" applyNumberFormat="1" applyFill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89" fontId="0" fillId="0" borderId="39" xfId="0" applyNumberFormat="1" applyFill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89" fontId="0" fillId="0" borderId="39" xfId="0" applyNumberFormat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89" fontId="0" fillId="4" borderId="40" xfId="0" applyNumberFormat="1" applyFill="1" applyBorder="1" applyAlignment="1">
      <alignment vertical="center"/>
    </xf>
    <xf numFmtId="189" fontId="0" fillId="0" borderId="43" xfId="0" applyNumberFormat="1" applyFill="1" applyBorder="1" applyAlignment="1">
      <alignment vertical="center"/>
    </xf>
    <xf numFmtId="56" fontId="0" fillId="4" borderId="45" xfId="0" applyNumberFormat="1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189" fontId="0" fillId="4" borderId="47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76" fontId="0" fillId="4" borderId="0" xfId="0" applyNumberFormat="1" applyFill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85" fontId="0" fillId="4" borderId="14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3">
      <selection activeCell="B40" sqref="B40"/>
    </sheetView>
  </sheetViews>
  <sheetFormatPr defaultColWidth="9.00390625" defaultRowHeight="13.5"/>
  <cols>
    <col min="1" max="1" width="10.375" style="0" bestFit="1" customWidth="1"/>
    <col min="2" max="4" width="7.125" style="0" customWidth="1"/>
    <col min="5" max="5" width="4.625" style="0" customWidth="1"/>
    <col min="6" max="8" width="7.125" style="0" customWidth="1"/>
    <col min="9" max="9" width="4.625" style="0" customWidth="1"/>
    <col min="10" max="12" width="7.125" style="0" customWidth="1"/>
    <col min="13" max="13" width="4.625" style="0" customWidth="1"/>
    <col min="14" max="14" width="7.125" style="0" customWidth="1"/>
    <col min="15" max="15" width="3.50390625" style="0" customWidth="1"/>
    <col min="16" max="16" width="12.375" style="0" customWidth="1"/>
    <col min="17" max="17" width="7.875" style="0" customWidth="1"/>
    <col min="18" max="18" width="7.125" style="0" customWidth="1"/>
    <col min="19" max="19" width="6.875" style="0" customWidth="1"/>
  </cols>
  <sheetData>
    <row r="1" spans="1:20" ht="14.25" thickBot="1">
      <c r="A1" s="1" t="s">
        <v>24</v>
      </c>
      <c r="B1" s="16" t="s">
        <v>2</v>
      </c>
      <c r="C1" s="13" t="s">
        <v>17</v>
      </c>
      <c r="D1" s="14" t="s">
        <v>0</v>
      </c>
      <c r="E1" s="15" t="s">
        <v>1</v>
      </c>
      <c r="F1" s="7" t="s">
        <v>5</v>
      </c>
      <c r="G1" s="24" t="s">
        <v>21</v>
      </c>
      <c r="H1" s="14" t="s">
        <v>19</v>
      </c>
      <c r="I1" s="25" t="s">
        <v>20</v>
      </c>
      <c r="J1" s="7" t="s">
        <v>18</v>
      </c>
      <c r="K1" s="24" t="s">
        <v>22</v>
      </c>
      <c r="L1" s="14" t="s">
        <v>19</v>
      </c>
      <c r="M1" s="25" t="s">
        <v>20</v>
      </c>
      <c r="N1" s="7" t="s">
        <v>18</v>
      </c>
      <c r="P1" s="1" t="s">
        <v>23</v>
      </c>
      <c r="Q1" s="44" t="s">
        <v>28</v>
      </c>
      <c r="R1" s="91" t="s">
        <v>27</v>
      </c>
      <c r="S1" s="92" t="s">
        <v>26</v>
      </c>
      <c r="T1" s="143" t="s">
        <v>29</v>
      </c>
    </row>
    <row r="2" spans="1:21" ht="13.5">
      <c r="A2" s="123">
        <v>40490</v>
      </c>
      <c r="B2" s="124">
        <v>61</v>
      </c>
      <c r="C2" s="125">
        <f>D2/40*E2+D2</f>
        <v>75</v>
      </c>
      <c r="D2" s="126">
        <v>60</v>
      </c>
      <c r="E2" s="127">
        <v>10</v>
      </c>
      <c r="F2" s="128">
        <f>D2*E2</f>
        <v>600</v>
      </c>
      <c r="G2" s="129">
        <f>H2/40*I2+H2</f>
        <v>70.5</v>
      </c>
      <c r="H2" s="126">
        <v>60</v>
      </c>
      <c r="I2" s="130">
        <v>7</v>
      </c>
      <c r="J2" s="128">
        <f>H2*I2</f>
        <v>420</v>
      </c>
      <c r="K2" s="129">
        <f>L2/40*M2+L2</f>
        <v>61.25</v>
      </c>
      <c r="L2" s="126">
        <v>50</v>
      </c>
      <c r="M2" s="130">
        <v>9</v>
      </c>
      <c r="N2" s="128">
        <f>L2*M2</f>
        <v>450</v>
      </c>
      <c r="O2" s="131"/>
      <c r="P2" s="132">
        <f>F2+J2+N2</f>
        <v>1470</v>
      </c>
      <c r="Q2" s="133">
        <f>C2/B2</f>
        <v>1.2295081967213115</v>
      </c>
      <c r="R2" s="134">
        <v>0</v>
      </c>
      <c r="S2" s="135"/>
      <c r="T2" s="144"/>
      <c r="U2" s="27"/>
    </row>
    <row r="3" spans="1:20" ht="13.5">
      <c r="A3" s="4">
        <v>40499</v>
      </c>
      <c r="B3" s="2"/>
      <c r="C3" s="39">
        <f>D3/40*E3+D3</f>
        <v>78</v>
      </c>
      <c r="D3" s="6">
        <v>65</v>
      </c>
      <c r="E3" s="8">
        <v>8</v>
      </c>
      <c r="F3" s="9">
        <f aca="true" t="shared" si="0" ref="F3:F38">D3*E3</f>
        <v>520</v>
      </c>
      <c r="G3" s="43">
        <f aca="true" t="shared" si="1" ref="G3:G38">H3/40*I3+H3</f>
        <v>72</v>
      </c>
      <c r="H3" s="6">
        <v>60</v>
      </c>
      <c r="I3" s="8">
        <v>8</v>
      </c>
      <c r="J3" s="9">
        <f aca="true" t="shared" si="2" ref="J3:J38">H3*I3</f>
        <v>480</v>
      </c>
      <c r="K3" s="42">
        <f aca="true" t="shared" si="3" ref="K3:K38">L3/40*M3+L3</f>
        <v>62.5</v>
      </c>
      <c r="L3" s="6">
        <v>50</v>
      </c>
      <c r="M3" s="8">
        <v>10</v>
      </c>
      <c r="N3" s="40">
        <f aca="true" t="shared" si="4" ref="N3:N38">L3*M3</f>
        <v>500</v>
      </c>
      <c r="P3" s="26">
        <f>F3+J3+N3</f>
        <v>1500</v>
      </c>
      <c r="Q3" s="46"/>
      <c r="R3" s="115">
        <f>C3-C2</f>
        <v>3</v>
      </c>
      <c r="S3" s="118">
        <f>C3-$C$2</f>
        <v>3</v>
      </c>
      <c r="T3" s="145">
        <f>C3-$C$2</f>
        <v>3</v>
      </c>
    </row>
    <row r="4" spans="1:20" ht="13.5">
      <c r="A4" s="49">
        <v>40503</v>
      </c>
      <c r="B4" s="50"/>
      <c r="C4" s="51">
        <f>D4/40*E4+D4</f>
        <v>79.625</v>
      </c>
      <c r="D4" s="52">
        <v>65</v>
      </c>
      <c r="E4" s="53">
        <v>9</v>
      </c>
      <c r="F4" s="54">
        <f t="shared" si="0"/>
        <v>585</v>
      </c>
      <c r="G4" s="55">
        <f t="shared" si="1"/>
        <v>73.5</v>
      </c>
      <c r="H4" s="52">
        <v>60</v>
      </c>
      <c r="I4" s="53">
        <v>9</v>
      </c>
      <c r="J4" s="54">
        <f t="shared" si="2"/>
        <v>540</v>
      </c>
      <c r="K4" s="55">
        <f t="shared" si="3"/>
        <v>0</v>
      </c>
      <c r="L4" s="52"/>
      <c r="M4" s="53"/>
      <c r="N4" s="54">
        <f t="shared" si="4"/>
        <v>0</v>
      </c>
      <c r="O4" s="56"/>
      <c r="P4" s="57">
        <f aca="true" t="shared" si="5" ref="P4:P38">F4+J4+N4</f>
        <v>1125</v>
      </c>
      <c r="Q4" s="58"/>
      <c r="R4" s="149">
        <f aca="true" t="shared" si="6" ref="R4:R38">C4-C3</f>
        <v>1.625</v>
      </c>
      <c r="S4" s="150">
        <f aca="true" t="shared" si="7" ref="S4:S26">C4-$C$2</f>
        <v>4.625</v>
      </c>
      <c r="T4" s="151">
        <f aca="true" t="shared" si="8" ref="T4:T38">C4-$C$2</f>
        <v>4.625</v>
      </c>
    </row>
    <row r="5" spans="1:20" ht="13.5">
      <c r="A5" s="4">
        <v>40517</v>
      </c>
      <c r="B5" s="2">
        <v>63</v>
      </c>
      <c r="C5" s="39">
        <f>D5/40*E5+D5</f>
        <v>81</v>
      </c>
      <c r="D5" s="6">
        <v>67.5</v>
      </c>
      <c r="E5" s="8">
        <v>8</v>
      </c>
      <c r="F5" s="9">
        <f t="shared" si="0"/>
        <v>540</v>
      </c>
      <c r="G5" s="43">
        <f t="shared" si="1"/>
        <v>78</v>
      </c>
      <c r="H5" s="6">
        <v>65</v>
      </c>
      <c r="I5" s="8">
        <v>8</v>
      </c>
      <c r="J5" s="9">
        <f t="shared" si="2"/>
        <v>520</v>
      </c>
      <c r="K5" s="42">
        <f t="shared" si="3"/>
        <v>70.5</v>
      </c>
      <c r="L5" s="6">
        <v>60</v>
      </c>
      <c r="M5" s="8">
        <v>7</v>
      </c>
      <c r="N5" s="40">
        <f t="shared" si="4"/>
        <v>420</v>
      </c>
      <c r="P5" s="26">
        <f t="shared" si="5"/>
        <v>1480</v>
      </c>
      <c r="Q5" s="46">
        <f>C5/B5</f>
        <v>1.2857142857142858</v>
      </c>
      <c r="R5" s="115">
        <f t="shared" si="6"/>
        <v>1.375</v>
      </c>
      <c r="S5" s="118">
        <f t="shared" si="7"/>
        <v>6</v>
      </c>
      <c r="T5" s="145">
        <f t="shared" si="8"/>
        <v>6</v>
      </c>
    </row>
    <row r="6" spans="1:20" ht="13.5">
      <c r="A6" s="28">
        <v>40523</v>
      </c>
      <c r="B6" s="29"/>
      <c r="C6" s="38">
        <f aca="true" t="shared" si="9" ref="C6:C26">D6/40*E6+D6</f>
        <v>84.375</v>
      </c>
      <c r="D6" s="30">
        <v>67.5</v>
      </c>
      <c r="E6" s="31">
        <v>10</v>
      </c>
      <c r="F6" s="32">
        <f t="shared" si="0"/>
        <v>675</v>
      </c>
      <c r="G6" s="41">
        <f t="shared" si="1"/>
        <v>78</v>
      </c>
      <c r="H6" s="30">
        <v>65</v>
      </c>
      <c r="I6" s="31">
        <v>8</v>
      </c>
      <c r="J6" s="32">
        <f t="shared" si="2"/>
        <v>520</v>
      </c>
      <c r="K6" s="41">
        <f t="shared" si="3"/>
        <v>67.5</v>
      </c>
      <c r="L6" s="30">
        <v>60</v>
      </c>
      <c r="M6" s="31">
        <v>5</v>
      </c>
      <c r="N6" s="32">
        <f t="shared" si="4"/>
        <v>300</v>
      </c>
      <c r="O6" s="33"/>
      <c r="P6" s="34">
        <f t="shared" si="5"/>
        <v>1495</v>
      </c>
      <c r="Q6" s="45"/>
      <c r="R6" s="114">
        <f t="shared" si="6"/>
        <v>3.375</v>
      </c>
      <c r="S6" s="119">
        <f t="shared" si="7"/>
        <v>9.375</v>
      </c>
      <c r="T6" s="146">
        <f t="shared" si="8"/>
        <v>9.375</v>
      </c>
    </row>
    <row r="7" spans="1:20" ht="13.5">
      <c r="A7" s="4">
        <v>40528</v>
      </c>
      <c r="B7" s="2"/>
      <c r="C7" s="39">
        <f t="shared" si="9"/>
        <v>82.6875</v>
      </c>
      <c r="D7" s="6">
        <v>67.5</v>
      </c>
      <c r="E7" s="8">
        <v>9</v>
      </c>
      <c r="F7" s="9">
        <f t="shared" si="0"/>
        <v>607.5</v>
      </c>
      <c r="G7" s="43">
        <f t="shared" si="1"/>
        <v>78</v>
      </c>
      <c r="H7" s="6">
        <v>65</v>
      </c>
      <c r="I7" s="8">
        <v>8</v>
      </c>
      <c r="J7" s="9">
        <f t="shared" si="2"/>
        <v>520</v>
      </c>
      <c r="K7" s="42">
        <f t="shared" si="3"/>
        <v>67.5</v>
      </c>
      <c r="L7" s="6">
        <v>60</v>
      </c>
      <c r="M7" s="8">
        <v>5</v>
      </c>
      <c r="N7" s="40">
        <f t="shared" si="4"/>
        <v>300</v>
      </c>
      <c r="P7" s="26">
        <f t="shared" si="5"/>
        <v>1427.5</v>
      </c>
      <c r="Q7" s="46"/>
      <c r="R7" s="115">
        <f t="shared" si="6"/>
        <v>-1.6875</v>
      </c>
      <c r="S7" s="118">
        <f t="shared" si="7"/>
        <v>7.6875</v>
      </c>
      <c r="T7" s="145">
        <f t="shared" si="8"/>
        <v>7.6875</v>
      </c>
    </row>
    <row r="8" spans="1:20" ht="13.5">
      <c r="A8" s="49">
        <v>40537</v>
      </c>
      <c r="B8" s="50"/>
      <c r="C8" s="51">
        <f t="shared" si="9"/>
        <v>80.5</v>
      </c>
      <c r="D8" s="52">
        <v>70</v>
      </c>
      <c r="E8" s="53">
        <v>6</v>
      </c>
      <c r="F8" s="54">
        <f t="shared" si="0"/>
        <v>420</v>
      </c>
      <c r="G8" s="55">
        <f t="shared" si="1"/>
        <v>78</v>
      </c>
      <c r="H8" s="52">
        <v>65</v>
      </c>
      <c r="I8" s="53">
        <v>8</v>
      </c>
      <c r="J8" s="59">
        <f t="shared" si="2"/>
        <v>520</v>
      </c>
      <c r="K8" s="55">
        <f t="shared" si="3"/>
        <v>67.5</v>
      </c>
      <c r="L8" s="52">
        <v>60</v>
      </c>
      <c r="M8" s="53">
        <v>5</v>
      </c>
      <c r="N8" s="54">
        <f t="shared" si="4"/>
        <v>300</v>
      </c>
      <c r="O8" s="56"/>
      <c r="P8" s="57">
        <f t="shared" si="5"/>
        <v>1240</v>
      </c>
      <c r="Q8" s="58"/>
      <c r="R8" s="149">
        <f t="shared" si="6"/>
        <v>-2.1875</v>
      </c>
      <c r="S8" s="150">
        <f t="shared" si="7"/>
        <v>5.5</v>
      </c>
      <c r="T8" s="151">
        <f t="shared" si="8"/>
        <v>5.5</v>
      </c>
    </row>
    <row r="9" spans="1:20" ht="13.5">
      <c r="A9" s="60" t="s">
        <v>3</v>
      </c>
      <c r="B9" s="60"/>
      <c r="C9" s="61">
        <v>80.5</v>
      </c>
      <c r="D9" s="62"/>
      <c r="E9" s="63"/>
      <c r="F9" s="64">
        <f t="shared" si="0"/>
        <v>0</v>
      </c>
      <c r="G9" s="65">
        <f t="shared" si="1"/>
        <v>0</v>
      </c>
      <c r="H9" s="66"/>
      <c r="I9" s="63"/>
      <c r="J9" s="67">
        <f t="shared" si="2"/>
        <v>0</v>
      </c>
      <c r="K9" s="68">
        <f t="shared" si="3"/>
        <v>0</v>
      </c>
      <c r="L9" s="66"/>
      <c r="M9" s="63"/>
      <c r="N9" s="69">
        <f t="shared" si="4"/>
        <v>0</v>
      </c>
      <c r="O9" s="70"/>
      <c r="P9" s="71">
        <f t="shared" si="5"/>
        <v>0</v>
      </c>
      <c r="Q9" s="72"/>
      <c r="R9" s="152">
        <f t="shared" si="6"/>
        <v>0</v>
      </c>
      <c r="S9" s="153">
        <f t="shared" si="7"/>
        <v>5.5</v>
      </c>
      <c r="T9" s="154">
        <f t="shared" si="8"/>
        <v>5.5</v>
      </c>
    </row>
    <row r="10" spans="1:20" ht="13.5">
      <c r="A10" s="28">
        <v>40201</v>
      </c>
      <c r="B10" s="29"/>
      <c r="C10" s="38">
        <f t="shared" si="9"/>
        <v>76.5</v>
      </c>
      <c r="D10" s="30">
        <v>60</v>
      </c>
      <c r="E10" s="31">
        <v>11</v>
      </c>
      <c r="F10" s="32">
        <f t="shared" si="0"/>
        <v>660</v>
      </c>
      <c r="G10" s="41">
        <f t="shared" si="1"/>
        <v>72</v>
      </c>
      <c r="H10" s="30">
        <v>60</v>
      </c>
      <c r="I10" s="31">
        <v>8</v>
      </c>
      <c r="J10" s="35">
        <f t="shared" si="2"/>
        <v>480</v>
      </c>
      <c r="K10" s="41">
        <f t="shared" si="3"/>
        <v>69</v>
      </c>
      <c r="L10" s="30">
        <v>60</v>
      </c>
      <c r="M10" s="31">
        <v>6</v>
      </c>
      <c r="N10" s="32">
        <f t="shared" si="4"/>
        <v>360</v>
      </c>
      <c r="O10" s="33"/>
      <c r="P10" s="34">
        <f t="shared" si="5"/>
        <v>1500</v>
      </c>
      <c r="Q10" s="45"/>
      <c r="R10" s="114">
        <f t="shared" si="6"/>
        <v>-4</v>
      </c>
      <c r="S10" s="119">
        <f t="shared" si="7"/>
        <v>1.5</v>
      </c>
      <c r="T10" s="146">
        <f t="shared" si="8"/>
        <v>1.5</v>
      </c>
    </row>
    <row r="11" spans="1:20" ht="13.5">
      <c r="A11" s="73">
        <v>40208</v>
      </c>
      <c r="B11" s="74"/>
      <c r="C11" s="75">
        <f t="shared" si="9"/>
        <v>81.25</v>
      </c>
      <c r="D11" s="76">
        <v>65</v>
      </c>
      <c r="E11" s="77">
        <v>10</v>
      </c>
      <c r="F11" s="78">
        <f t="shared" si="0"/>
        <v>650</v>
      </c>
      <c r="G11" s="79">
        <f t="shared" si="1"/>
        <v>78</v>
      </c>
      <c r="H11" s="76">
        <v>65</v>
      </c>
      <c r="I11" s="80">
        <v>8</v>
      </c>
      <c r="J11" s="81">
        <f t="shared" si="2"/>
        <v>520</v>
      </c>
      <c r="K11" s="82">
        <f t="shared" si="3"/>
        <v>70.5</v>
      </c>
      <c r="L11" s="76">
        <v>60</v>
      </c>
      <c r="M11" s="80">
        <v>7</v>
      </c>
      <c r="N11" s="83">
        <f t="shared" si="4"/>
        <v>420</v>
      </c>
      <c r="O11" s="84"/>
      <c r="P11" s="85">
        <f t="shared" si="5"/>
        <v>1590</v>
      </c>
      <c r="Q11" s="86"/>
      <c r="R11" s="155">
        <f t="shared" si="6"/>
        <v>4.75</v>
      </c>
      <c r="S11" s="156">
        <f t="shared" si="7"/>
        <v>6.25</v>
      </c>
      <c r="T11" s="157">
        <f t="shared" si="8"/>
        <v>6.25</v>
      </c>
    </row>
    <row r="12" spans="1:20" ht="13.5">
      <c r="A12" s="28">
        <v>40214</v>
      </c>
      <c r="B12" s="29"/>
      <c r="C12" s="38">
        <f t="shared" si="9"/>
        <v>82.6875</v>
      </c>
      <c r="D12" s="30">
        <v>67.5</v>
      </c>
      <c r="E12" s="31">
        <v>9</v>
      </c>
      <c r="F12" s="32">
        <f t="shared" si="0"/>
        <v>607.5</v>
      </c>
      <c r="G12" s="41">
        <f t="shared" si="1"/>
        <v>76.375</v>
      </c>
      <c r="H12" s="30">
        <v>65</v>
      </c>
      <c r="I12" s="36">
        <v>7</v>
      </c>
      <c r="J12" s="35">
        <f t="shared" si="2"/>
        <v>455</v>
      </c>
      <c r="K12" s="41">
        <f t="shared" si="3"/>
        <v>67.5</v>
      </c>
      <c r="L12" s="30">
        <v>60</v>
      </c>
      <c r="M12" s="36">
        <v>5</v>
      </c>
      <c r="N12" s="32">
        <f t="shared" si="4"/>
        <v>300</v>
      </c>
      <c r="O12" s="33"/>
      <c r="P12" s="34">
        <f t="shared" si="5"/>
        <v>1362.5</v>
      </c>
      <c r="Q12" s="45"/>
      <c r="R12" s="114">
        <f t="shared" si="6"/>
        <v>1.4375</v>
      </c>
      <c r="S12" s="119">
        <f t="shared" si="7"/>
        <v>7.6875</v>
      </c>
      <c r="T12" s="146">
        <f t="shared" si="8"/>
        <v>7.6875</v>
      </c>
    </row>
    <row r="13" spans="1:20" ht="13.5">
      <c r="A13" s="4">
        <v>40221</v>
      </c>
      <c r="B13" s="2"/>
      <c r="C13" s="39">
        <f t="shared" si="9"/>
        <v>87.5</v>
      </c>
      <c r="D13" s="6">
        <v>70</v>
      </c>
      <c r="E13" s="8">
        <v>10</v>
      </c>
      <c r="F13" s="9">
        <f t="shared" si="0"/>
        <v>700</v>
      </c>
      <c r="G13" s="43">
        <f t="shared" si="1"/>
        <v>78</v>
      </c>
      <c r="H13" s="6">
        <v>65</v>
      </c>
      <c r="I13" s="5">
        <v>8</v>
      </c>
      <c r="J13" s="23">
        <f t="shared" si="2"/>
        <v>520</v>
      </c>
      <c r="K13" s="42">
        <f t="shared" si="3"/>
        <v>70.5</v>
      </c>
      <c r="L13" s="6">
        <v>60</v>
      </c>
      <c r="M13" s="5">
        <v>7</v>
      </c>
      <c r="N13" s="40">
        <f t="shared" si="4"/>
        <v>420</v>
      </c>
      <c r="P13" s="26">
        <f t="shared" si="5"/>
        <v>1640</v>
      </c>
      <c r="Q13" s="46"/>
      <c r="R13" s="115">
        <f t="shared" si="6"/>
        <v>4.8125</v>
      </c>
      <c r="S13" s="120">
        <f t="shared" si="7"/>
        <v>12.5</v>
      </c>
      <c r="T13" s="147">
        <f t="shared" si="8"/>
        <v>12.5</v>
      </c>
    </row>
    <row r="14" spans="1:20" ht="13.5">
      <c r="A14" s="28">
        <v>40229</v>
      </c>
      <c r="B14" s="29"/>
      <c r="C14" s="38">
        <f t="shared" si="9"/>
        <v>85.1875</v>
      </c>
      <c r="D14" s="30">
        <v>72.5</v>
      </c>
      <c r="E14" s="31">
        <v>7</v>
      </c>
      <c r="F14" s="32">
        <f t="shared" si="0"/>
        <v>507.5</v>
      </c>
      <c r="G14" s="41">
        <f t="shared" si="1"/>
        <v>79.625</v>
      </c>
      <c r="H14" s="30">
        <v>65</v>
      </c>
      <c r="I14" s="36">
        <v>9</v>
      </c>
      <c r="J14" s="35">
        <f t="shared" si="2"/>
        <v>585</v>
      </c>
      <c r="K14" s="41">
        <f t="shared" si="3"/>
        <v>70.5</v>
      </c>
      <c r="L14" s="30">
        <v>60</v>
      </c>
      <c r="M14" s="36">
        <v>7</v>
      </c>
      <c r="N14" s="32">
        <f t="shared" si="4"/>
        <v>420</v>
      </c>
      <c r="O14" s="33"/>
      <c r="P14" s="34">
        <f t="shared" si="5"/>
        <v>1512.5</v>
      </c>
      <c r="Q14" s="45"/>
      <c r="R14" s="114">
        <f t="shared" si="6"/>
        <v>-2.3125</v>
      </c>
      <c r="S14" s="119">
        <f t="shared" si="7"/>
        <v>10.1875</v>
      </c>
      <c r="T14" s="146">
        <f t="shared" si="8"/>
        <v>10.1875</v>
      </c>
    </row>
    <row r="15" spans="1:20" ht="13.5">
      <c r="A15" s="73">
        <v>40236</v>
      </c>
      <c r="B15" s="74"/>
      <c r="C15" s="75">
        <f t="shared" si="9"/>
        <v>87</v>
      </c>
      <c r="D15" s="76">
        <v>72.5</v>
      </c>
      <c r="E15" s="77">
        <v>8</v>
      </c>
      <c r="F15" s="78">
        <f t="shared" si="0"/>
        <v>580</v>
      </c>
      <c r="G15" s="79">
        <f t="shared" si="1"/>
        <v>79.3125</v>
      </c>
      <c r="H15" s="76">
        <v>67.5</v>
      </c>
      <c r="I15" s="80">
        <v>7</v>
      </c>
      <c r="J15" s="81">
        <f t="shared" si="2"/>
        <v>472.5</v>
      </c>
      <c r="K15" s="82">
        <f t="shared" si="3"/>
        <v>70.5</v>
      </c>
      <c r="L15" s="76">
        <v>60</v>
      </c>
      <c r="M15" s="80">
        <v>7</v>
      </c>
      <c r="N15" s="83">
        <f t="shared" si="4"/>
        <v>420</v>
      </c>
      <c r="O15" s="84"/>
      <c r="P15" s="85">
        <f t="shared" si="5"/>
        <v>1472.5</v>
      </c>
      <c r="Q15" s="86"/>
      <c r="R15" s="158">
        <f t="shared" si="6"/>
        <v>1.8125</v>
      </c>
      <c r="S15" s="156">
        <f t="shared" si="7"/>
        <v>12</v>
      </c>
      <c r="T15" s="159">
        <f t="shared" si="8"/>
        <v>12</v>
      </c>
    </row>
    <row r="16" spans="1:20" ht="13.5">
      <c r="A16" s="28">
        <v>40241</v>
      </c>
      <c r="B16" s="29"/>
      <c r="C16" s="38">
        <f t="shared" si="9"/>
        <v>87</v>
      </c>
      <c r="D16" s="30">
        <v>72.5</v>
      </c>
      <c r="E16" s="31">
        <v>8</v>
      </c>
      <c r="F16" s="32">
        <f t="shared" si="0"/>
        <v>580</v>
      </c>
      <c r="G16" s="41">
        <f t="shared" si="1"/>
        <v>79.625</v>
      </c>
      <c r="H16" s="30">
        <v>65</v>
      </c>
      <c r="I16" s="36">
        <v>9</v>
      </c>
      <c r="J16" s="35">
        <f t="shared" si="2"/>
        <v>585</v>
      </c>
      <c r="K16" s="41">
        <f t="shared" si="3"/>
        <v>0</v>
      </c>
      <c r="L16" s="30"/>
      <c r="M16" s="36"/>
      <c r="N16" s="32">
        <f t="shared" si="4"/>
        <v>0</v>
      </c>
      <c r="O16" s="33"/>
      <c r="P16" s="34">
        <f t="shared" si="5"/>
        <v>1165</v>
      </c>
      <c r="Q16" s="45"/>
      <c r="R16" s="114">
        <f t="shared" si="6"/>
        <v>0</v>
      </c>
      <c r="S16" s="119">
        <f t="shared" si="7"/>
        <v>12</v>
      </c>
      <c r="T16" s="146">
        <f t="shared" si="8"/>
        <v>12</v>
      </c>
    </row>
    <row r="17" spans="1:20" ht="13.5">
      <c r="A17" s="4">
        <v>40248</v>
      </c>
      <c r="B17" s="2">
        <v>65</v>
      </c>
      <c r="C17" s="39">
        <f t="shared" si="9"/>
        <v>87</v>
      </c>
      <c r="D17" s="6">
        <v>72.5</v>
      </c>
      <c r="E17" s="8">
        <v>8</v>
      </c>
      <c r="F17" s="9">
        <f t="shared" si="0"/>
        <v>580</v>
      </c>
      <c r="G17" s="43">
        <f t="shared" si="1"/>
        <v>79.3125</v>
      </c>
      <c r="H17" s="6">
        <v>67.5</v>
      </c>
      <c r="I17" s="5">
        <v>7</v>
      </c>
      <c r="J17" s="23">
        <f t="shared" si="2"/>
        <v>472.5</v>
      </c>
      <c r="K17" s="42">
        <f t="shared" si="3"/>
        <v>0</v>
      </c>
      <c r="L17" s="6"/>
      <c r="M17" s="5"/>
      <c r="N17" s="40">
        <f t="shared" si="4"/>
        <v>0</v>
      </c>
      <c r="P17" s="26">
        <f t="shared" si="5"/>
        <v>1052.5</v>
      </c>
      <c r="Q17" s="46">
        <f>C17/B17</f>
        <v>1.3384615384615384</v>
      </c>
      <c r="R17" s="115">
        <f t="shared" si="6"/>
        <v>0</v>
      </c>
      <c r="S17" s="118">
        <f t="shared" si="7"/>
        <v>12</v>
      </c>
      <c r="T17" s="145">
        <f t="shared" si="8"/>
        <v>12</v>
      </c>
    </row>
    <row r="18" spans="1:20" ht="13.5">
      <c r="A18" s="28">
        <v>40253</v>
      </c>
      <c r="B18" s="29"/>
      <c r="C18" s="38">
        <f t="shared" si="9"/>
        <v>87</v>
      </c>
      <c r="D18" s="30">
        <v>72.5</v>
      </c>
      <c r="E18" s="31">
        <v>8</v>
      </c>
      <c r="F18" s="32">
        <f t="shared" si="0"/>
        <v>580</v>
      </c>
      <c r="G18" s="41">
        <f t="shared" si="1"/>
        <v>81</v>
      </c>
      <c r="H18" s="30">
        <v>67.5</v>
      </c>
      <c r="I18" s="36">
        <v>8</v>
      </c>
      <c r="J18" s="35">
        <f t="shared" si="2"/>
        <v>540</v>
      </c>
      <c r="K18" s="41">
        <f t="shared" si="3"/>
        <v>0</v>
      </c>
      <c r="L18" s="30"/>
      <c r="M18" s="36"/>
      <c r="N18" s="32">
        <f t="shared" si="4"/>
        <v>0</v>
      </c>
      <c r="O18" s="33"/>
      <c r="P18" s="34">
        <f t="shared" si="5"/>
        <v>1120</v>
      </c>
      <c r="Q18" s="45"/>
      <c r="R18" s="114">
        <f t="shared" si="6"/>
        <v>0</v>
      </c>
      <c r="S18" s="119">
        <f t="shared" si="7"/>
        <v>12</v>
      </c>
      <c r="T18" s="146">
        <f t="shared" si="8"/>
        <v>12</v>
      </c>
    </row>
    <row r="19" spans="1:20" ht="13.5">
      <c r="A19" s="73">
        <v>40264</v>
      </c>
      <c r="B19" s="74"/>
      <c r="C19" s="75">
        <f t="shared" si="9"/>
        <v>87.5</v>
      </c>
      <c r="D19" s="76">
        <v>70</v>
      </c>
      <c r="E19" s="77">
        <v>10</v>
      </c>
      <c r="F19" s="78">
        <f t="shared" si="0"/>
        <v>700</v>
      </c>
      <c r="G19" s="79">
        <f t="shared" si="1"/>
        <v>81</v>
      </c>
      <c r="H19" s="76">
        <v>67.5</v>
      </c>
      <c r="I19" s="80">
        <v>8</v>
      </c>
      <c r="J19" s="81">
        <f t="shared" si="2"/>
        <v>540</v>
      </c>
      <c r="K19" s="82">
        <f t="shared" si="3"/>
        <v>73.125</v>
      </c>
      <c r="L19" s="76">
        <v>65</v>
      </c>
      <c r="M19" s="80">
        <v>5</v>
      </c>
      <c r="N19" s="83">
        <f t="shared" si="4"/>
        <v>325</v>
      </c>
      <c r="O19" s="84"/>
      <c r="P19" s="85">
        <f t="shared" si="5"/>
        <v>1565</v>
      </c>
      <c r="Q19" s="86"/>
      <c r="R19" s="158">
        <f t="shared" si="6"/>
        <v>0.5</v>
      </c>
      <c r="S19" s="156">
        <f t="shared" si="7"/>
        <v>12.5</v>
      </c>
      <c r="T19" s="157">
        <f t="shared" si="8"/>
        <v>12.5</v>
      </c>
    </row>
    <row r="20" spans="1:20" ht="13.5">
      <c r="A20" s="28">
        <v>40274</v>
      </c>
      <c r="B20" s="29"/>
      <c r="C20" s="38">
        <f t="shared" si="9"/>
        <v>88.8125</v>
      </c>
      <c r="D20" s="30">
        <v>72.5</v>
      </c>
      <c r="E20" s="31">
        <v>9</v>
      </c>
      <c r="F20" s="32">
        <f>D20*E20</f>
        <v>652.5</v>
      </c>
      <c r="G20" s="41">
        <f t="shared" si="1"/>
        <v>79.3125</v>
      </c>
      <c r="H20" s="30">
        <v>67.5</v>
      </c>
      <c r="I20" s="36">
        <v>7</v>
      </c>
      <c r="J20" s="35">
        <f t="shared" si="2"/>
        <v>472.5</v>
      </c>
      <c r="K20" s="41">
        <f t="shared" si="3"/>
        <v>73.125</v>
      </c>
      <c r="L20" s="30">
        <v>65</v>
      </c>
      <c r="M20" s="36">
        <v>5</v>
      </c>
      <c r="N20" s="32">
        <f t="shared" si="4"/>
        <v>325</v>
      </c>
      <c r="O20" s="33"/>
      <c r="P20" s="34">
        <f t="shared" si="5"/>
        <v>1450</v>
      </c>
      <c r="Q20" s="45"/>
      <c r="R20" s="114">
        <f t="shared" si="6"/>
        <v>1.3125</v>
      </c>
      <c r="S20" s="119">
        <f t="shared" si="7"/>
        <v>13.8125</v>
      </c>
      <c r="T20" s="146">
        <f t="shared" si="8"/>
        <v>13.8125</v>
      </c>
    </row>
    <row r="21" spans="1:20" ht="13.5">
      <c r="A21" s="89" t="s">
        <v>25</v>
      </c>
      <c r="B21" s="2"/>
      <c r="C21" s="39">
        <v>88.82</v>
      </c>
      <c r="D21" s="6"/>
      <c r="E21" s="8"/>
      <c r="F21" s="9">
        <f t="shared" si="0"/>
        <v>0</v>
      </c>
      <c r="G21" s="43">
        <f t="shared" si="1"/>
        <v>0</v>
      </c>
      <c r="H21" s="5"/>
      <c r="I21" s="5"/>
      <c r="J21" s="23">
        <f t="shared" si="2"/>
        <v>0</v>
      </c>
      <c r="K21" s="42">
        <f t="shared" si="3"/>
        <v>0</v>
      </c>
      <c r="L21" s="5"/>
      <c r="M21" s="5"/>
      <c r="N21" s="40">
        <f t="shared" si="4"/>
        <v>0</v>
      </c>
      <c r="P21" s="26">
        <f t="shared" si="5"/>
        <v>0</v>
      </c>
      <c r="Q21" s="46"/>
      <c r="R21" s="115">
        <f>C21-C20</f>
        <v>0.007499999999993179</v>
      </c>
      <c r="S21" s="118">
        <f t="shared" si="7"/>
        <v>13.819999999999993</v>
      </c>
      <c r="T21" s="145">
        <f t="shared" si="8"/>
        <v>13.819999999999993</v>
      </c>
    </row>
    <row r="22" spans="1:20" ht="13.5">
      <c r="A22" s="28">
        <v>40284</v>
      </c>
      <c r="B22" s="29"/>
      <c r="C22" s="38">
        <f t="shared" si="9"/>
        <v>90</v>
      </c>
      <c r="D22" s="30">
        <v>75</v>
      </c>
      <c r="E22" s="31">
        <v>8</v>
      </c>
      <c r="F22" s="32">
        <f t="shared" si="0"/>
        <v>600</v>
      </c>
      <c r="G22" s="41">
        <f t="shared" si="1"/>
        <v>82.6875</v>
      </c>
      <c r="H22" s="30">
        <v>67.5</v>
      </c>
      <c r="I22" s="36">
        <v>9</v>
      </c>
      <c r="J22" s="35">
        <f t="shared" si="2"/>
        <v>607.5</v>
      </c>
      <c r="K22" s="41">
        <f t="shared" si="3"/>
        <v>76.375</v>
      </c>
      <c r="L22" s="30">
        <v>65</v>
      </c>
      <c r="M22" s="36">
        <v>7</v>
      </c>
      <c r="N22" s="32">
        <f t="shared" si="4"/>
        <v>455</v>
      </c>
      <c r="O22" s="33"/>
      <c r="P22" s="34">
        <f t="shared" si="5"/>
        <v>1662.5</v>
      </c>
      <c r="Q22" s="45"/>
      <c r="R22" s="114">
        <f t="shared" si="6"/>
        <v>1.1800000000000068</v>
      </c>
      <c r="S22" s="119">
        <f t="shared" si="7"/>
        <v>15</v>
      </c>
      <c r="T22" s="146">
        <f t="shared" si="8"/>
        <v>15</v>
      </c>
    </row>
    <row r="23" spans="1:20" ht="13.5">
      <c r="A23" s="4">
        <v>40289</v>
      </c>
      <c r="B23" s="2"/>
      <c r="C23" s="39">
        <f t="shared" si="9"/>
        <v>93</v>
      </c>
      <c r="D23" s="6">
        <v>77.5</v>
      </c>
      <c r="E23" s="8">
        <v>8</v>
      </c>
      <c r="F23" s="9">
        <f t="shared" si="0"/>
        <v>620</v>
      </c>
      <c r="G23" s="43">
        <f t="shared" si="1"/>
        <v>87</v>
      </c>
      <c r="H23" s="6">
        <v>72.5</v>
      </c>
      <c r="I23" s="5">
        <v>8</v>
      </c>
      <c r="J23" s="23">
        <f t="shared" si="2"/>
        <v>580</v>
      </c>
      <c r="K23" s="42">
        <f t="shared" si="3"/>
        <v>78.75</v>
      </c>
      <c r="L23" s="6">
        <v>70</v>
      </c>
      <c r="M23" s="5">
        <v>5</v>
      </c>
      <c r="N23" s="40">
        <f t="shared" si="4"/>
        <v>350</v>
      </c>
      <c r="P23" s="26">
        <f t="shared" si="5"/>
        <v>1550</v>
      </c>
      <c r="Q23" s="46"/>
      <c r="R23" s="115">
        <f t="shared" si="6"/>
        <v>3</v>
      </c>
      <c r="S23" s="118">
        <f t="shared" si="7"/>
        <v>18</v>
      </c>
      <c r="T23" s="145">
        <f t="shared" si="8"/>
        <v>18</v>
      </c>
    </row>
    <row r="24" spans="1:20" ht="13.5">
      <c r="A24" s="49">
        <v>40294</v>
      </c>
      <c r="B24" s="50"/>
      <c r="C24" s="51">
        <f t="shared" si="9"/>
        <v>92</v>
      </c>
      <c r="D24" s="52">
        <v>80</v>
      </c>
      <c r="E24" s="53">
        <v>6</v>
      </c>
      <c r="F24" s="54">
        <f t="shared" si="0"/>
        <v>480</v>
      </c>
      <c r="G24" s="55">
        <f t="shared" si="1"/>
        <v>90</v>
      </c>
      <c r="H24" s="52">
        <v>75</v>
      </c>
      <c r="I24" s="87">
        <v>8</v>
      </c>
      <c r="J24" s="59">
        <f t="shared" si="2"/>
        <v>600</v>
      </c>
      <c r="K24" s="55">
        <f t="shared" si="3"/>
        <v>80.5</v>
      </c>
      <c r="L24" s="52">
        <v>70</v>
      </c>
      <c r="M24" s="87">
        <v>6</v>
      </c>
      <c r="N24" s="54">
        <f t="shared" si="4"/>
        <v>420</v>
      </c>
      <c r="O24" s="56"/>
      <c r="P24" s="57">
        <f t="shared" si="5"/>
        <v>1500</v>
      </c>
      <c r="Q24" s="58"/>
      <c r="R24" s="149">
        <f t="shared" si="6"/>
        <v>-1</v>
      </c>
      <c r="S24" s="150">
        <f t="shared" si="7"/>
        <v>17</v>
      </c>
      <c r="T24" s="151">
        <f t="shared" si="8"/>
        <v>17</v>
      </c>
    </row>
    <row r="25" spans="1:20" ht="13.5">
      <c r="A25" s="136">
        <v>40300</v>
      </c>
      <c r="B25" s="137"/>
      <c r="C25" s="138">
        <f t="shared" si="9"/>
        <v>98</v>
      </c>
      <c r="D25" s="139">
        <v>80</v>
      </c>
      <c r="E25" s="47">
        <v>9</v>
      </c>
      <c r="F25" s="40">
        <f t="shared" si="0"/>
        <v>720</v>
      </c>
      <c r="G25" s="42">
        <f t="shared" si="1"/>
        <v>90</v>
      </c>
      <c r="H25" s="139">
        <v>75</v>
      </c>
      <c r="I25" s="140">
        <v>8</v>
      </c>
      <c r="J25" s="141">
        <f t="shared" si="2"/>
        <v>600</v>
      </c>
      <c r="K25" s="42">
        <f t="shared" si="3"/>
        <v>81</v>
      </c>
      <c r="L25" s="139">
        <v>67.5</v>
      </c>
      <c r="M25" s="140">
        <v>8</v>
      </c>
      <c r="N25" s="40">
        <f t="shared" si="4"/>
        <v>540</v>
      </c>
      <c r="O25" s="27"/>
      <c r="P25" s="26">
        <f t="shared" si="5"/>
        <v>1860</v>
      </c>
      <c r="Q25" s="46"/>
      <c r="R25" s="117">
        <f t="shared" si="6"/>
        <v>6</v>
      </c>
      <c r="S25" s="118">
        <f t="shared" si="7"/>
        <v>23</v>
      </c>
      <c r="T25" s="145">
        <f t="shared" si="8"/>
        <v>23</v>
      </c>
    </row>
    <row r="26" spans="1:20" ht="13.5">
      <c r="A26" s="93">
        <v>40305</v>
      </c>
      <c r="B26" s="94">
        <v>70</v>
      </c>
      <c r="C26" s="95">
        <f t="shared" si="9"/>
        <v>96</v>
      </c>
      <c r="D26" s="96">
        <v>80</v>
      </c>
      <c r="E26" s="97">
        <v>8</v>
      </c>
      <c r="F26" s="98">
        <f t="shared" si="0"/>
        <v>640</v>
      </c>
      <c r="G26" s="99">
        <f t="shared" si="1"/>
        <v>90</v>
      </c>
      <c r="H26" s="96">
        <v>75</v>
      </c>
      <c r="I26" s="100">
        <v>8</v>
      </c>
      <c r="J26" s="101">
        <f t="shared" si="2"/>
        <v>600</v>
      </c>
      <c r="K26" s="99">
        <f t="shared" si="3"/>
        <v>79.3125</v>
      </c>
      <c r="L26" s="96">
        <v>67.5</v>
      </c>
      <c r="M26" s="100">
        <v>7</v>
      </c>
      <c r="N26" s="98">
        <f t="shared" si="4"/>
        <v>472.5</v>
      </c>
      <c r="O26" s="102"/>
      <c r="P26" s="103">
        <f t="shared" si="5"/>
        <v>1712.5</v>
      </c>
      <c r="Q26" s="104">
        <f>C26/B26</f>
        <v>1.3714285714285714</v>
      </c>
      <c r="R26" s="116">
        <f t="shared" si="6"/>
        <v>-2</v>
      </c>
      <c r="S26" s="142">
        <f t="shared" si="7"/>
        <v>21</v>
      </c>
      <c r="T26" s="148">
        <f t="shared" si="8"/>
        <v>21</v>
      </c>
    </row>
    <row r="27" spans="1:20" ht="13.5">
      <c r="A27" s="2" t="s">
        <v>4</v>
      </c>
      <c r="B27" s="3"/>
      <c r="C27" s="39">
        <v>96</v>
      </c>
      <c r="D27" s="6"/>
      <c r="E27" s="8"/>
      <c r="F27" s="9">
        <f t="shared" si="0"/>
        <v>0</v>
      </c>
      <c r="G27" s="43">
        <f t="shared" si="1"/>
        <v>0</v>
      </c>
      <c r="H27" s="6"/>
      <c r="I27" s="5"/>
      <c r="J27" s="23">
        <f t="shared" si="2"/>
        <v>0</v>
      </c>
      <c r="K27" s="42">
        <f t="shared" si="3"/>
        <v>0</v>
      </c>
      <c r="L27" s="6"/>
      <c r="M27" s="5"/>
      <c r="N27" s="40">
        <f t="shared" si="4"/>
        <v>0</v>
      </c>
      <c r="P27" s="26">
        <f t="shared" si="5"/>
        <v>0</v>
      </c>
      <c r="Q27" s="46"/>
      <c r="R27" s="115">
        <f t="shared" si="6"/>
        <v>0</v>
      </c>
      <c r="S27" s="122"/>
      <c r="T27" s="145">
        <f t="shared" si="8"/>
        <v>21</v>
      </c>
    </row>
    <row r="28" spans="1:20" ht="13.5">
      <c r="A28" s="28">
        <v>40310</v>
      </c>
      <c r="B28" s="37"/>
      <c r="C28" s="38">
        <f>D28/40*E28+D28</f>
        <v>96</v>
      </c>
      <c r="D28" s="30">
        <v>80</v>
      </c>
      <c r="E28" s="31">
        <v>8</v>
      </c>
      <c r="F28" s="32">
        <f t="shared" si="0"/>
        <v>640</v>
      </c>
      <c r="G28" s="41">
        <f t="shared" si="1"/>
        <v>90</v>
      </c>
      <c r="H28" s="30">
        <v>75</v>
      </c>
      <c r="I28" s="36">
        <v>8</v>
      </c>
      <c r="J28" s="35">
        <f t="shared" si="2"/>
        <v>600</v>
      </c>
      <c r="K28" s="41">
        <f t="shared" si="3"/>
        <v>82.25</v>
      </c>
      <c r="L28" s="30">
        <v>70</v>
      </c>
      <c r="M28" s="36">
        <v>7</v>
      </c>
      <c r="N28" s="32">
        <f t="shared" si="4"/>
        <v>490</v>
      </c>
      <c r="O28" s="33"/>
      <c r="P28" s="34">
        <f t="shared" si="5"/>
        <v>1730</v>
      </c>
      <c r="Q28" s="45"/>
      <c r="R28" s="114">
        <f t="shared" si="6"/>
        <v>0</v>
      </c>
      <c r="S28" s="121">
        <f>C28-$C$26</f>
        <v>0</v>
      </c>
      <c r="T28" s="146">
        <f t="shared" si="8"/>
        <v>21</v>
      </c>
    </row>
    <row r="29" spans="1:20" ht="13.5">
      <c r="A29" s="4">
        <v>40316</v>
      </c>
      <c r="B29" s="3">
        <v>67</v>
      </c>
      <c r="C29" s="39">
        <f>D29/40*E29+D29</f>
        <v>94</v>
      </c>
      <c r="D29" s="6">
        <v>80</v>
      </c>
      <c r="E29" s="8">
        <v>7</v>
      </c>
      <c r="F29" s="9">
        <f t="shared" si="0"/>
        <v>560</v>
      </c>
      <c r="G29" s="43">
        <f t="shared" si="1"/>
        <v>88.125</v>
      </c>
      <c r="H29" s="6">
        <v>75</v>
      </c>
      <c r="I29" s="5">
        <v>7</v>
      </c>
      <c r="J29" s="23">
        <f t="shared" si="2"/>
        <v>525</v>
      </c>
      <c r="K29" s="42">
        <f t="shared" si="3"/>
        <v>80.5</v>
      </c>
      <c r="L29" s="6">
        <v>70</v>
      </c>
      <c r="M29" s="5">
        <v>6</v>
      </c>
      <c r="N29" s="40">
        <f t="shared" si="4"/>
        <v>420</v>
      </c>
      <c r="P29" s="26">
        <f t="shared" si="5"/>
        <v>1505</v>
      </c>
      <c r="Q29" s="46">
        <f>C29/B29</f>
        <v>1.4029850746268657</v>
      </c>
      <c r="R29" s="115">
        <f t="shared" si="6"/>
        <v>-2</v>
      </c>
      <c r="S29" s="122">
        <f aca="true" t="shared" si="10" ref="S29:S38">C29-$C$26</f>
        <v>-2</v>
      </c>
      <c r="T29" s="145">
        <f t="shared" si="8"/>
        <v>19</v>
      </c>
    </row>
    <row r="30" spans="1:20" ht="13.5">
      <c r="A30" s="49">
        <v>40324</v>
      </c>
      <c r="B30" s="88"/>
      <c r="C30" s="51">
        <f>D30/40*E30+D30</f>
        <v>94</v>
      </c>
      <c r="D30" s="52">
        <v>80</v>
      </c>
      <c r="E30" s="53">
        <v>7</v>
      </c>
      <c r="F30" s="54">
        <f t="shared" si="0"/>
        <v>560</v>
      </c>
      <c r="G30" s="55">
        <f t="shared" si="1"/>
        <v>88.125</v>
      </c>
      <c r="H30" s="52">
        <v>75</v>
      </c>
      <c r="I30" s="87">
        <v>7</v>
      </c>
      <c r="J30" s="59">
        <f t="shared" si="2"/>
        <v>525</v>
      </c>
      <c r="K30" s="55">
        <f t="shared" si="3"/>
        <v>80.5</v>
      </c>
      <c r="L30" s="52">
        <v>70</v>
      </c>
      <c r="M30" s="87">
        <v>6</v>
      </c>
      <c r="N30" s="54">
        <f t="shared" si="4"/>
        <v>420</v>
      </c>
      <c r="O30" s="56"/>
      <c r="P30" s="57">
        <f t="shared" si="5"/>
        <v>1505</v>
      </c>
      <c r="Q30" s="58"/>
      <c r="R30" s="149">
        <f t="shared" si="6"/>
        <v>0</v>
      </c>
      <c r="S30" s="160">
        <f t="shared" si="10"/>
        <v>-2</v>
      </c>
      <c r="T30" s="151">
        <f t="shared" si="8"/>
        <v>19</v>
      </c>
    </row>
    <row r="31" spans="1:22" ht="13.5">
      <c r="A31" s="4">
        <v>40330</v>
      </c>
      <c r="B31" s="3"/>
      <c r="C31" s="39">
        <f aca="true" t="shared" si="11" ref="C31:C38">D31/40*E31+D31</f>
        <v>96</v>
      </c>
      <c r="D31" s="6">
        <v>80</v>
      </c>
      <c r="E31" s="8">
        <v>8</v>
      </c>
      <c r="F31" s="9">
        <f t="shared" si="0"/>
        <v>640</v>
      </c>
      <c r="G31" s="43">
        <f t="shared" si="1"/>
        <v>90</v>
      </c>
      <c r="H31" s="6">
        <v>75</v>
      </c>
      <c r="I31" s="5">
        <v>8</v>
      </c>
      <c r="J31" s="23">
        <f t="shared" si="2"/>
        <v>600</v>
      </c>
      <c r="K31" s="42">
        <f t="shared" si="3"/>
        <v>82.25</v>
      </c>
      <c r="L31" s="6">
        <v>70</v>
      </c>
      <c r="M31" s="5">
        <v>7</v>
      </c>
      <c r="N31" s="40">
        <f t="shared" si="4"/>
        <v>490</v>
      </c>
      <c r="P31" s="26">
        <f t="shared" si="5"/>
        <v>1730</v>
      </c>
      <c r="Q31" s="46"/>
      <c r="R31" s="115">
        <f t="shared" si="6"/>
        <v>2</v>
      </c>
      <c r="S31" s="122">
        <f t="shared" si="10"/>
        <v>0</v>
      </c>
      <c r="T31" s="145">
        <f t="shared" si="8"/>
        <v>21</v>
      </c>
      <c r="V31" s="33"/>
    </row>
    <row r="32" spans="1:20" ht="13.5">
      <c r="A32" s="28">
        <v>40336</v>
      </c>
      <c r="B32" s="37">
        <v>66</v>
      </c>
      <c r="C32" s="38">
        <f t="shared" si="11"/>
        <v>94</v>
      </c>
      <c r="D32" s="30">
        <v>80</v>
      </c>
      <c r="E32" s="31">
        <v>7</v>
      </c>
      <c r="F32" s="32">
        <f t="shared" si="0"/>
        <v>560</v>
      </c>
      <c r="G32" s="41">
        <f t="shared" si="1"/>
        <v>88.125</v>
      </c>
      <c r="H32" s="30">
        <v>75</v>
      </c>
      <c r="I32" s="36">
        <v>7</v>
      </c>
      <c r="J32" s="35">
        <f t="shared" si="2"/>
        <v>525</v>
      </c>
      <c r="K32" s="41">
        <f t="shared" si="3"/>
        <v>80.5</v>
      </c>
      <c r="L32" s="30">
        <v>70</v>
      </c>
      <c r="M32" s="36">
        <v>6</v>
      </c>
      <c r="N32" s="32">
        <f t="shared" si="4"/>
        <v>420</v>
      </c>
      <c r="O32" s="33"/>
      <c r="P32" s="34">
        <f t="shared" si="5"/>
        <v>1505</v>
      </c>
      <c r="Q32" s="45">
        <f>C32/B32</f>
        <v>1.4242424242424243</v>
      </c>
      <c r="R32" s="114">
        <f t="shared" si="6"/>
        <v>-2</v>
      </c>
      <c r="S32" s="121">
        <f t="shared" si="10"/>
        <v>-2</v>
      </c>
      <c r="T32" s="146">
        <f t="shared" si="8"/>
        <v>19</v>
      </c>
    </row>
    <row r="33" spans="1:20" ht="13.5">
      <c r="A33" s="4">
        <v>40343</v>
      </c>
      <c r="B33" s="3"/>
      <c r="C33" s="39">
        <f t="shared" si="11"/>
        <v>96</v>
      </c>
      <c r="D33" s="6">
        <v>80</v>
      </c>
      <c r="E33" s="8">
        <v>8</v>
      </c>
      <c r="F33" s="9">
        <f t="shared" si="0"/>
        <v>640</v>
      </c>
      <c r="G33" s="43">
        <f t="shared" si="1"/>
        <v>88.125</v>
      </c>
      <c r="H33" s="6">
        <v>75</v>
      </c>
      <c r="I33" s="5">
        <v>7</v>
      </c>
      <c r="J33" s="23">
        <f t="shared" si="2"/>
        <v>525</v>
      </c>
      <c r="K33" s="42">
        <f t="shared" si="3"/>
        <v>78.75</v>
      </c>
      <c r="L33" s="6">
        <v>70</v>
      </c>
      <c r="M33" s="5">
        <v>5</v>
      </c>
      <c r="N33" s="40">
        <f t="shared" si="4"/>
        <v>350</v>
      </c>
      <c r="P33" s="26">
        <f t="shared" si="5"/>
        <v>1515</v>
      </c>
      <c r="Q33" s="46"/>
      <c r="R33" s="115">
        <f t="shared" si="6"/>
        <v>2</v>
      </c>
      <c r="S33" s="122">
        <f t="shared" si="10"/>
        <v>0</v>
      </c>
      <c r="T33" s="145">
        <f t="shared" si="8"/>
        <v>21</v>
      </c>
    </row>
    <row r="34" spans="1:20" ht="13.5">
      <c r="A34" s="49">
        <v>40350</v>
      </c>
      <c r="B34" s="88"/>
      <c r="C34" s="51">
        <f t="shared" si="11"/>
        <v>94</v>
      </c>
      <c r="D34" s="52">
        <v>80</v>
      </c>
      <c r="E34" s="53">
        <v>7</v>
      </c>
      <c r="F34" s="54">
        <f t="shared" si="0"/>
        <v>560</v>
      </c>
      <c r="G34" s="55">
        <f t="shared" si="1"/>
        <v>88.125</v>
      </c>
      <c r="H34" s="52">
        <v>75</v>
      </c>
      <c r="I34" s="87">
        <v>7</v>
      </c>
      <c r="J34" s="59">
        <f t="shared" si="2"/>
        <v>525</v>
      </c>
      <c r="K34" s="55">
        <f t="shared" si="3"/>
        <v>78.75</v>
      </c>
      <c r="L34" s="52">
        <v>70</v>
      </c>
      <c r="M34" s="87">
        <v>5</v>
      </c>
      <c r="N34" s="54">
        <f t="shared" si="4"/>
        <v>350</v>
      </c>
      <c r="O34" s="56"/>
      <c r="P34" s="57">
        <f t="shared" si="5"/>
        <v>1435</v>
      </c>
      <c r="Q34" s="58"/>
      <c r="R34" s="149">
        <f t="shared" si="6"/>
        <v>-2</v>
      </c>
      <c r="S34" s="160">
        <f t="shared" si="10"/>
        <v>-2</v>
      </c>
      <c r="T34" s="151">
        <f t="shared" si="8"/>
        <v>19</v>
      </c>
    </row>
    <row r="35" spans="1:20" ht="13.5">
      <c r="A35" s="105" t="s">
        <v>3</v>
      </c>
      <c r="B35" s="106"/>
      <c r="C35" s="61">
        <v>94</v>
      </c>
      <c r="D35" s="107"/>
      <c r="E35" s="108"/>
      <c r="F35" s="109">
        <f>D35*E35</f>
        <v>0</v>
      </c>
      <c r="G35" s="65">
        <f t="shared" si="1"/>
        <v>0</v>
      </c>
      <c r="H35" s="107"/>
      <c r="I35" s="110"/>
      <c r="J35" s="111">
        <f t="shared" si="2"/>
        <v>0</v>
      </c>
      <c r="K35" s="68">
        <f t="shared" si="3"/>
        <v>0</v>
      </c>
      <c r="L35" s="107"/>
      <c r="M35" s="110"/>
      <c r="N35" s="112">
        <f t="shared" si="4"/>
        <v>0</v>
      </c>
      <c r="O35" s="90"/>
      <c r="P35" s="113">
        <f t="shared" si="5"/>
        <v>0</v>
      </c>
      <c r="Q35" s="72"/>
      <c r="R35" s="152">
        <f t="shared" si="6"/>
        <v>0</v>
      </c>
      <c r="S35" s="161">
        <f t="shared" si="10"/>
        <v>-2</v>
      </c>
      <c r="T35" s="154">
        <f t="shared" si="8"/>
        <v>19</v>
      </c>
    </row>
    <row r="36" spans="1:20" ht="13.5">
      <c r="A36" s="162">
        <v>40364</v>
      </c>
      <c r="B36" s="163">
        <v>64</v>
      </c>
      <c r="C36" s="38">
        <f t="shared" si="11"/>
        <v>87.5</v>
      </c>
      <c r="D36" s="30">
        <v>70</v>
      </c>
      <c r="E36" s="31">
        <v>10</v>
      </c>
      <c r="F36" s="32">
        <f t="shared" si="0"/>
        <v>700</v>
      </c>
      <c r="G36" s="41">
        <f t="shared" si="1"/>
        <v>82.25</v>
      </c>
      <c r="H36" s="30">
        <v>70</v>
      </c>
      <c r="I36" s="36">
        <v>7</v>
      </c>
      <c r="J36" s="35">
        <f t="shared" si="2"/>
        <v>490</v>
      </c>
      <c r="K36" s="41">
        <f t="shared" si="3"/>
        <v>74.75</v>
      </c>
      <c r="L36" s="30">
        <v>65</v>
      </c>
      <c r="M36" s="36">
        <v>6</v>
      </c>
      <c r="N36" s="32">
        <f t="shared" si="4"/>
        <v>390</v>
      </c>
      <c r="O36" s="33"/>
      <c r="P36" s="34">
        <f t="shared" si="5"/>
        <v>1580</v>
      </c>
      <c r="Q36" s="45">
        <f>C36/B36</f>
        <v>1.3671875</v>
      </c>
      <c r="R36" s="114">
        <f t="shared" si="6"/>
        <v>-6.5</v>
      </c>
      <c r="S36" s="121">
        <f t="shared" si="10"/>
        <v>-8.5</v>
      </c>
      <c r="T36" s="146">
        <f t="shared" si="8"/>
        <v>12.5</v>
      </c>
    </row>
    <row r="37" spans="1:20" ht="13.5">
      <c r="A37" s="136">
        <v>40373</v>
      </c>
      <c r="B37" s="165"/>
      <c r="C37" s="138">
        <f t="shared" si="11"/>
        <v>88.125</v>
      </c>
      <c r="D37" s="139">
        <v>75</v>
      </c>
      <c r="E37" s="47">
        <v>7</v>
      </c>
      <c r="F37" s="141">
        <f t="shared" si="0"/>
        <v>525</v>
      </c>
      <c r="G37" s="42">
        <f t="shared" si="1"/>
        <v>82.25</v>
      </c>
      <c r="H37" s="139">
        <v>70</v>
      </c>
      <c r="I37" s="140">
        <v>7</v>
      </c>
      <c r="J37" s="141">
        <f t="shared" si="2"/>
        <v>490</v>
      </c>
      <c r="K37" s="48">
        <f t="shared" si="3"/>
        <v>73.125</v>
      </c>
      <c r="L37" s="139">
        <v>65</v>
      </c>
      <c r="M37" s="140">
        <v>5</v>
      </c>
      <c r="N37" s="141">
        <f t="shared" si="4"/>
        <v>325</v>
      </c>
      <c r="O37" s="27"/>
      <c r="P37" s="26">
        <f t="shared" si="5"/>
        <v>1340</v>
      </c>
      <c r="Q37" s="46"/>
      <c r="R37" s="117">
        <f t="shared" si="6"/>
        <v>0.625</v>
      </c>
      <c r="S37" s="122">
        <f t="shared" si="10"/>
        <v>-7.875</v>
      </c>
      <c r="T37" s="147">
        <f t="shared" si="8"/>
        <v>13.125</v>
      </c>
    </row>
    <row r="38" spans="1:20" ht="13.5">
      <c r="A38" s="28">
        <v>40378</v>
      </c>
      <c r="B38" s="37">
        <v>65.5</v>
      </c>
      <c r="C38" s="38">
        <f t="shared" si="11"/>
        <v>93.75</v>
      </c>
      <c r="D38" s="174">
        <v>75</v>
      </c>
      <c r="E38" s="31">
        <v>10</v>
      </c>
      <c r="F38" s="32">
        <f t="shared" si="0"/>
        <v>750</v>
      </c>
      <c r="G38" s="41">
        <f t="shared" si="1"/>
        <v>85.75</v>
      </c>
      <c r="H38" s="30">
        <v>70</v>
      </c>
      <c r="I38" s="170">
        <v>9</v>
      </c>
      <c r="J38" s="35">
        <f t="shared" si="2"/>
        <v>630</v>
      </c>
      <c r="K38" s="177">
        <f t="shared" si="3"/>
        <v>78.75</v>
      </c>
      <c r="L38" s="30">
        <v>70</v>
      </c>
      <c r="M38" s="36">
        <v>5</v>
      </c>
      <c r="N38" s="32">
        <f t="shared" si="4"/>
        <v>350</v>
      </c>
      <c r="O38" s="37"/>
      <c r="P38" s="34">
        <f t="shared" si="5"/>
        <v>1730</v>
      </c>
      <c r="Q38" s="45">
        <f>C38/B38</f>
        <v>1.4312977099236641</v>
      </c>
      <c r="R38" s="164">
        <f t="shared" si="6"/>
        <v>5.625</v>
      </c>
      <c r="S38" s="121">
        <f t="shared" si="10"/>
        <v>-2.25</v>
      </c>
      <c r="T38" s="146">
        <f t="shared" si="8"/>
        <v>18.75</v>
      </c>
    </row>
    <row r="39" spans="1:20" ht="13.5">
      <c r="A39" s="4">
        <v>40385</v>
      </c>
      <c r="B39" s="3">
        <v>65.6</v>
      </c>
      <c r="C39" s="167"/>
      <c r="D39" s="175">
        <v>77.5</v>
      </c>
      <c r="E39" s="168"/>
      <c r="F39" s="2"/>
      <c r="G39" s="167"/>
      <c r="H39" s="176">
        <v>72.5</v>
      </c>
      <c r="I39" s="168"/>
      <c r="J39" s="2"/>
      <c r="K39" s="167"/>
      <c r="L39" s="176">
        <v>67.5</v>
      </c>
      <c r="M39" s="168"/>
      <c r="N39" s="2"/>
      <c r="O39" s="3"/>
      <c r="P39" s="3"/>
      <c r="Q39" s="165"/>
      <c r="R39" s="166"/>
      <c r="S39" s="2"/>
      <c r="T39" s="3"/>
    </row>
    <row r="40" spans="1:20" ht="13.5">
      <c r="A40" s="29"/>
      <c r="B40" s="37"/>
      <c r="C40" s="171"/>
      <c r="D40" s="170"/>
      <c r="E40" s="170"/>
      <c r="F40" s="29"/>
      <c r="G40" s="171"/>
      <c r="H40" s="172"/>
      <c r="I40" s="170"/>
      <c r="J40" s="29"/>
      <c r="K40" s="171"/>
      <c r="L40" s="172"/>
      <c r="M40" s="170"/>
      <c r="N40" s="29"/>
      <c r="O40" s="37"/>
      <c r="P40" s="37"/>
      <c r="Q40" s="37"/>
      <c r="R40" s="173"/>
      <c r="S40" s="29"/>
      <c r="T40" s="37"/>
    </row>
    <row r="41" spans="1:20" ht="13.5">
      <c r="A41" s="2"/>
      <c r="B41" s="3"/>
      <c r="C41" s="167"/>
      <c r="D41" s="168"/>
      <c r="E41" s="168"/>
      <c r="F41" s="2"/>
      <c r="G41" s="167"/>
      <c r="H41" s="169"/>
      <c r="I41" s="168"/>
      <c r="J41" s="2"/>
      <c r="K41" s="167"/>
      <c r="L41" s="169"/>
      <c r="M41" s="168"/>
      <c r="N41" s="2"/>
      <c r="O41" s="3"/>
      <c r="P41" s="3"/>
      <c r="Q41" s="3"/>
      <c r="R41" s="166"/>
      <c r="S41" s="2"/>
      <c r="T41" s="3"/>
    </row>
    <row r="42" spans="1:20" ht="13.5">
      <c r="A42" s="2"/>
      <c r="B42" s="3"/>
      <c r="C42" s="167"/>
      <c r="D42" s="168"/>
      <c r="E42" s="168"/>
      <c r="F42" s="2"/>
      <c r="G42" s="167"/>
      <c r="H42" s="169"/>
      <c r="I42" s="168"/>
      <c r="J42" s="2"/>
      <c r="K42" s="167"/>
      <c r="L42" s="169"/>
      <c r="M42" s="168"/>
      <c r="N42" s="2"/>
      <c r="O42" s="3"/>
      <c r="P42" s="3"/>
      <c r="Q42" s="3"/>
      <c r="R42" s="166"/>
      <c r="S42" s="2"/>
      <c r="T42" s="3"/>
    </row>
    <row r="43" spans="1:20" ht="13.5">
      <c r="A43" s="2"/>
      <c r="B43" s="3"/>
      <c r="C43" s="167"/>
      <c r="D43" s="168"/>
      <c r="E43" s="168"/>
      <c r="F43" s="2"/>
      <c r="G43" s="167"/>
      <c r="H43" s="169"/>
      <c r="I43" s="168"/>
      <c r="J43" s="2"/>
      <c r="K43" s="167"/>
      <c r="L43" s="169"/>
      <c r="M43" s="168"/>
      <c r="N43" s="2"/>
      <c r="O43" s="3"/>
      <c r="P43" s="3"/>
      <c r="Q43" s="3"/>
      <c r="R43" s="166"/>
      <c r="S43" s="2"/>
      <c r="T43" s="3"/>
    </row>
    <row r="44" spans="1:20" ht="13.5">
      <c r="A44" s="2"/>
      <c r="B44" s="3"/>
      <c r="C44" s="167"/>
      <c r="D44" s="168"/>
      <c r="E44" s="168"/>
      <c r="F44" s="2"/>
      <c r="G44" s="167"/>
      <c r="H44" s="169"/>
      <c r="I44" s="168"/>
      <c r="J44" s="2"/>
      <c r="K44" s="167"/>
      <c r="L44" s="169"/>
      <c r="M44" s="168"/>
      <c r="N44" s="2"/>
      <c r="O44" s="3"/>
      <c r="P44" s="3"/>
      <c r="Q44" s="3"/>
      <c r="R44" s="166"/>
      <c r="S44" s="2"/>
      <c r="T44" s="3"/>
    </row>
    <row r="45" spans="3:20" ht="13.5">
      <c r="C45" s="167"/>
      <c r="D45" s="168"/>
      <c r="E45" s="168"/>
      <c r="F45" s="2"/>
      <c r="G45" s="167"/>
      <c r="H45" s="169"/>
      <c r="I45" s="168"/>
      <c r="J45" s="2"/>
      <c r="K45" s="167"/>
      <c r="L45" s="169"/>
      <c r="M45" s="168"/>
      <c r="N45" s="2"/>
      <c r="O45" s="3"/>
      <c r="P45" s="3"/>
      <c r="Q45" s="3"/>
      <c r="R45" s="166"/>
      <c r="S45" s="2"/>
      <c r="T45" s="3"/>
    </row>
    <row r="46" spans="4:20" ht="13.5">
      <c r="D46" s="168"/>
      <c r="E46" s="168"/>
      <c r="G46" s="167"/>
      <c r="H46" s="169"/>
      <c r="K46" s="167"/>
      <c r="L46" s="169"/>
      <c r="M46" s="168"/>
      <c r="N46" s="2"/>
      <c r="O46" s="3"/>
      <c r="P46" s="3"/>
      <c r="Q46" s="3"/>
      <c r="R46" s="166"/>
      <c r="S46" s="2"/>
      <c r="T46" s="3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7" sqref="I17"/>
    </sheetView>
  </sheetViews>
  <sheetFormatPr defaultColWidth="9.00390625" defaultRowHeight="13.5"/>
  <sheetData>
    <row r="1" spans="1:11" ht="13.5">
      <c r="A1" s="22" t="s">
        <v>6</v>
      </c>
      <c r="B1" s="10" t="s">
        <v>7</v>
      </c>
      <c r="C1" s="10" t="s">
        <v>8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0" t="s">
        <v>14</v>
      </c>
      <c r="J1" s="10" t="s">
        <v>15</v>
      </c>
      <c r="K1" s="10" t="s">
        <v>16</v>
      </c>
    </row>
    <row r="2" spans="1:11" ht="13.5">
      <c r="A2" s="17">
        <v>115</v>
      </c>
      <c r="B2" s="11">
        <v>110</v>
      </c>
      <c r="C2" s="11">
        <v>105</v>
      </c>
      <c r="D2" s="11">
        <v>102.5</v>
      </c>
      <c r="E2" s="11">
        <v>100</v>
      </c>
      <c r="F2" s="11">
        <v>97.5</v>
      </c>
      <c r="G2" s="11">
        <v>95</v>
      </c>
      <c r="H2" s="11">
        <v>92.5</v>
      </c>
      <c r="I2" s="11">
        <v>90</v>
      </c>
      <c r="J2" s="11">
        <v>85</v>
      </c>
      <c r="K2" s="11">
        <v>80</v>
      </c>
    </row>
    <row r="3" spans="1:11" ht="13.5">
      <c r="A3" s="18">
        <v>110</v>
      </c>
      <c r="B3" s="12">
        <v>105</v>
      </c>
      <c r="C3" s="12">
        <v>102.5</v>
      </c>
      <c r="D3" s="12">
        <v>100</v>
      </c>
      <c r="E3" s="12">
        <v>97.5</v>
      </c>
      <c r="F3" s="12">
        <v>92.5</v>
      </c>
      <c r="G3" s="12">
        <v>90</v>
      </c>
      <c r="H3" s="12">
        <v>87.5</v>
      </c>
      <c r="I3" s="12">
        <v>85</v>
      </c>
      <c r="J3" s="12">
        <v>82.5</v>
      </c>
      <c r="K3" s="12">
        <v>77.5</v>
      </c>
    </row>
    <row r="4" spans="1:11" ht="13.5">
      <c r="A4" s="17">
        <v>105</v>
      </c>
      <c r="B4" s="11">
        <v>100</v>
      </c>
      <c r="C4" s="11">
        <v>97.5</v>
      </c>
      <c r="D4" s="11">
        <v>95</v>
      </c>
      <c r="E4" s="11">
        <v>92.5</v>
      </c>
      <c r="F4" s="11">
        <v>90</v>
      </c>
      <c r="G4" s="11">
        <v>87.5</v>
      </c>
      <c r="H4" s="11">
        <v>85</v>
      </c>
      <c r="I4" s="11">
        <v>82.5</v>
      </c>
      <c r="J4" s="11">
        <v>77.5</v>
      </c>
      <c r="K4" s="11">
        <v>72.5</v>
      </c>
    </row>
    <row r="5" spans="1:11" ht="13.5">
      <c r="A5" s="18">
        <v>100</v>
      </c>
      <c r="B5" s="12">
        <v>95</v>
      </c>
      <c r="C5" s="12">
        <v>92.5</v>
      </c>
      <c r="D5" s="12">
        <v>90</v>
      </c>
      <c r="E5" s="12">
        <v>87.5</v>
      </c>
      <c r="F5" s="12">
        <v>85</v>
      </c>
      <c r="G5" s="12">
        <v>82.5</v>
      </c>
      <c r="H5" s="12">
        <v>80</v>
      </c>
      <c r="I5" s="12">
        <v>77.5</v>
      </c>
      <c r="J5" s="12">
        <v>75</v>
      </c>
      <c r="K5" s="12">
        <v>70</v>
      </c>
    </row>
    <row r="6" spans="1:11" ht="13.5">
      <c r="A6" s="17">
        <v>95</v>
      </c>
      <c r="B6" s="11">
        <v>90</v>
      </c>
      <c r="C6" s="11">
        <v>87.5</v>
      </c>
      <c r="D6" s="11">
        <v>85</v>
      </c>
      <c r="E6" s="11">
        <v>82.5</v>
      </c>
      <c r="F6" s="11">
        <v>80</v>
      </c>
      <c r="G6" s="11">
        <v>77.5</v>
      </c>
      <c r="H6" s="11">
        <v>75</v>
      </c>
      <c r="I6" s="11">
        <v>72.5</v>
      </c>
      <c r="J6" s="11">
        <v>70</v>
      </c>
      <c r="K6" s="11">
        <v>65</v>
      </c>
    </row>
    <row r="7" spans="1:11" ht="13.5">
      <c r="A7" s="18">
        <v>90</v>
      </c>
      <c r="B7" s="12">
        <v>85</v>
      </c>
      <c r="C7" s="12">
        <v>82.5</v>
      </c>
      <c r="D7" s="12">
        <v>80</v>
      </c>
      <c r="E7" s="12">
        <v>77.5</v>
      </c>
      <c r="F7" s="12">
        <v>77.5</v>
      </c>
      <c r="G7" s="12">
        <v>75</v>
      </c>
      <c r="H7" s="12">
        <v>72.5</v>
      </c>
      <c r="I7" s="12">
        <v>70</v>
      </c>
      <c r="J7" s="12">
        <v>67.5</v>
      </c>
      <c r="K7" s="12">
        <v>62.5</v>
      </c>
    </row>
    <row r="8" spans="1:11" ht="13.5">
      <c r="A8" s="17">
        <v>85</v>
      </c>
      <c r="B8" s="11">
        <v>80</v>
      </c>
      <c r="C8" s="11">
        <v>77.5</v>
      </c>
      <c r="D8" s="11">
        <v>75</v>
      </c>
      <c r="E8" s="11">
        <v>75</v>
      </c>
      <c r="F8" s="11">
        <v>72.5</v>
      </c>
      <c r="G8" s="11">
        <v>70</v>
      </c>
      <c r="H8" s="11">
        <v>67.5</v>
      </c>
      <c r="I8" s="11">
        <v>65</v>
      </c>
      <c r="J8" s="11">
        <v>65</v>
      </c>
      <c r="K8" s="11">
        <v>60</v>
      </c>
    </row>
    <row r="9" spans="1:11" ht="13.5">
      <c r="A9" s="18">
        <v>80</v>
      </c>
      <c r="B9" s="12">
        <v>75</v>
      </c>
      <c r="C9" s="12">
        <v>75</v>
      </c>
      <c r="D9" s="12">
        <v>72.5</v>
      </c>
      <c r="E9" s="12">
        <v>70</v>
      </c>
      <c r="F9" s="12">
        <v>67.5</v>
      </c>
      <c r="G9" s="12">
        <v>65</v>
      </c>
      <c r="H9" s="12">
        <v>65</v>
      </c>
      <c r="I9" s="12">
        <v>62.5</v>
      </c>
      <c r="J9" s="12">
        <v>60</v>
      </c>
      <c r="K9" s="12">
        <v>55</v>
      </c>
    </row>
    <row r="12" ht="13.5">
      <c r="E12" s="20"/>
    </row>
    <row r="13" ht="13.5">
      <c r="D13" s="19"/>
    </row>
    <row r="14" ht="13.5">
      <c r="H14" s="21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たかお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たかお</dc:creator>
  <cp:keywords/>
  <dc:description/>
  <cp:lastModifiedBy>たかお</cp:lastModifiedBy>
  <dcterms:created xsi:type="dcterms:W3CDTF">2010-07-09T12:52:48Z</dcterms:created>
  <dcterms:modified xsi:type="dcterms:W3CDTF">2010-07-26T10:09:43Z</dcterms:modified>
  <cp:category/>
  <cp:version/>
  <cp:contentType/>
  <cp:contentStatus/>
</cp:coreProperties>
</file>